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I\Amministrazione Trasparente\Personale\dotazione organica\"/>
    </mc:Choice>
  </mc:AlternateContent>
  <bookViews>
    <workbookView xWindow="0" yWindow="30" windowWidth="15300" windowHeight="531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K78" i="1" l="1"/>
  <c r="I78" i="1"/>
  <c r="G78" i="1"/>
  <c r="E78" i="1"/>
  <c r="G75" i="1"/>
  <c r="K72" i="1"/>
  <c r="I72" i="1"/>
  <c r="G72" i="1"/>
  <c r="E72" i="1"/>
  <c r="K69" i="1"/>
  <c r="I69" i="1"/>
  <c r="G69" i="1"/>
  <c r="E69" i="1"/>
  <c r="K66" i="1"/>
  <c r="I66" i="1"/>
  <c r="G66" i="1"/>
  <c r="E66" i="1"/>
  <c r="G63" i="1"/>
  <c r="K60" i="1"/>
  <c r="I60" i="1"/>
  <c r="G60" i="1"/>
  <c r="E60" i="1"/>
  <c r="G57" i="1"/>
  <c r="K54" i="1"/>
  <c r="I54" i="1"/>
  <c r="G54" i="1"/>
  <c r="E54" i="1"/>
  <c r="K53" i="1"/>
  <c r="I53" i="1"/>
  <c r="G53" i="1"/>
  <c r="E53" i="1"/>
  <c r="K34" i="1"/>
  <c r="I34" i="1"/>
  <c r="G34" i="1"/>
  <c r="E34" i="1"/>
  <c r="K26" i="1"/>
  <c r="I26" i="1"/>
  <c r="G26" i="1"/>
  <c r="E26" i="1"/>
  <c r="K19" i="1"/>
  <c r="I19" i="1"/>
  <c r="G19" i="1"/>
  <c r="E19" i="1"/>
  <c r="K16" i="1"/>
  <c r="I16" i="1"/>
  <c r="G16" i="1"/>
  <c r="E16" i="1"/>
  <c r="K12" i="1"/>
  <c r="I12" i="1"/>
  <c r="G12" i="1"/>
  <c r="E12" i="1"/>
  <c r="K8" i="1"/>
  <c r="K75" i="1" s="1"/>
  <c r="I8" i="1"/>
  <c r="I63" i="1" s="1"/>
  <c r="E8" i="1"/>
  <c r="E75" i="1" s="1"/>
  <c r="K4" i="1"/>
  <c r="I4" i="1"/>
  <c r="G4" i="1"/>
  <c r="E4" i="1"/>
  <c r="I75" i="1" l="1"/>
  <c r="K57" i="1"/>
  <c r="K63" i="1"/>
  <c r="E57" i="1"/>
  <c r="E63" i="1"/>
  <c r="I57" i="1"/>
</calcChain>
</file>

<file path=xl/sharedStrings.xml><?xml version="1.0" encoding="utf-8"?>
<sst xmlns="http://schemas.openxmlformats.org/spreadsheetml/2006/main" count="59" uniqueCount="46">
  <si>
    <t>ANNO</t>
  </si>
  <si>
    <t>Personale in servizio</t>
  </si>
  <si>
    <t>Descrizione</t>
  </si>
  <si>
    <t>Dirigenti (unità operative)</t>
  </si>
  <si>
    <t>Posizioni Organizzative (unità operative)</t>
  </si>
  <si>
    <t>Dipendenti (unità operative)</t>
  </si>
  <si>
    <t>Totale unità operative in servizio</t>
  </si>
  <si>
    <t>Totale dipendenti in servizio (teste)</t>
  </si>
  <si>
    <t>Età media del personale</t>
  </si>
  <si>
    <t>Dirigenti</t>
  </si>
  <si>
    <t>Posizioni Organizzative</t>
  </si>
  <si>
    <t>Dipendenti</t>
  </si>
  <si>
    <t>Totale Età Media</t>
  </si>
  <si>
    <t>Analisi di Genere</t>
  </si>
  <si>
    <t>% Dirigenti donne sul totale dei Dirigenti</t>
  </si>
  <si>
    <t>% PO donne sul totale delle PO</t>
  </si>
  <si>
    <t>% donne occupate sul totale del personale</t>
  </si>
  <si>
    <t>% donne assunte a tempo determinato su totale dipendenti assunti</t>
  </si>
  <si>
    <t>Indici di assenza</t>
  </si>
  <si>
    <t>Malattia + Ferie + Altro</t>
  </si>
  <si>
    <t>Malattia + Altro</t>
  </si>
  <si>
    <t>Indici per la spesa del Personale</t>
  </si>
  <si>
    <t xml:space="preserve">Spesa complessiva per il personale </t>
  </si>
  <si>
    <t>Spesa per la formazione (stanziato)</t>
  </si>
  <si>
    <t>Spesa per la formazione (impegnato)</t>
  </si>
  <si>
    <t>SPESA PER IL PERSONALE</t>
  </si>
  <si>
    <t>1. Costo personale su spesa corrente</t>
  </si>
  <si>
    <t>Spesa complessiva personale</t>
  </si>
  <si>
    <t>Spese Corrrenti</t>
  </si>
  <si>
    <t>2. Costo medio del personale</t>
  </si>
  <si>
    <t xml:space="preserve">Numero dipendenti </t>
  </si>
  <si>
    <t>3. Costo personale pro-capite</t>
  </si>
  <si>
    <t>Popolazione</t>
  </si>
  <si>
    <t>4. Rapporto dipendenti su popolazione</t>
  </si>
  <si>
    <t>5. Rapporto dirigenti su dipendenti</t>
  </si>
  <si>
    <t>Numero dipendenti</t>
  </si>
  <si>
    <t>Numero dirigenti</t>
  </si>
  <si>
    <t>6. Rapporto P.O. su dipendenti</t>
  </si>
  <si>
    <t>Numero Posizioni Organizzative</t>
  </si>
  <si>
    <t>7. Capacità di spesa su formazione</t>
  </si>
  <si>
    <t>Spesa per formazione impegnata</t>
  </si>
  <si>
    <t>Spesa per formazione prevista</t>
  </si>
  <si>
    <t>8. Spesa media formazione</t>
  </si>
  <si>
    <t>Spesa per formazione</t>
  </si>
  <si>
    <t>9. Costo formazione su spesa personale</t>
  </si>
  <si>
    <t xml:space="preserve"> DOTAZIONE ORGANICA    -  STRUTTURA - ORGANIZZAZIONE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</si>
</sst>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_-&quot;€ &quot;* #,##0.00_-;&quot;-€ &quot;* #,##0.00_-;_-&quot;€ &quot;* \-??_-;_-@_-"/>
    <numFmt numFmtId="165" formatCode="&quot;€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10"/>
      <name val="Tahoma"/>
      <family val="2"/>
    </font>
    <font>
      <u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</fills>
  <borders count="4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5">
    <xf numFmtId="0" fontId="0" fillId="0" borderId="0" xfId="0"/>
    <xf numFmtId="0" fontId="4" fillId="0" borderId="2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3" fillId="0" borderId="0" xfId="3" applyFont="1"/>
    <xf numFmtId="0" fontId="8" fillId="0" borderId="31" xfId="3" applyFont="1" applyBorder="1" applyAlignment="1" applyProtection="1">
      <alignment horizontal="center" vertical="center"/>
      <protection hidden="1"/>
    </xf>
    <xf numFmtId="10" fontId="3" fillId="0" borderId="24" xfId="3" applyNumberFormat="1" applyFont="1" applyFill="1" applyBorder="1" applyAlignment="1" applyProtection="1">
      <alignment horizontal="center" vertical="center"/>
    </xf>
    <xf numFmtId="10" fontId="3" fillId="0" borderId="43" xfId="3" applyNumberFormat="1" applyFont="1" applyFill="1" applyBorder="1" applyAlignment="1" applyProtection="1">
      <alignment horizontal="center" vertical="center"/>
    </xf>
    <xf numFmtId="10" fontId="4" fillId="2" borderId="44" xfId="3" applyNumberFormat="1" applyFont="1" applyFill="1" applyBorder="1" applyAlignment="1" applyProtection="1">
      <alignment horizontal="center" vertical="center"/>
    </xf>
    <xf numFmtId="10" fontId="4" fillId="2" borderId="45" xfId="3" applyNumberFormat="1" applyFont="1" applyFill="1" applyBorder="1" applyAlignment="1" applyProtection="1">
      <alignment horizontal="center" vertical="center"/>
    </xf>
    <xf numFmtId="10" fontId="4" fillId="2" borderId="47" xfId="3" applyNumberFormat="1" applyFont="1" applyFill="1" applyBorder="1" applyAlignment="1" applyProtection="1">
      <alignment horizontal="center" vertical="center"/>
    </xf>
    <xf numFmtId="10" fontId="4" fillId="2" borderId="48" xfId="3" applyNumberFormat="1" applyFont="1" applyFill="1" applyBorder="1" applyAlignment="1" applyProtection="1">
      <alignment horizontal="center" vertical="center"/>
    </xf>
    <xf numFmtId="0" fontId="10" fillId="0" borderId="31" xfId="3" applyFont="1" applyBorder="1" applyAlignment="1" applyProtection="1">
      <alignment horizontal="center" vertical="center"/>
      <protection hidden="1"/>
    </xf>
    <xf numFmtId="0" fontId="3" fillId="0" borderId="46" xfId="3" applyFont="1" applyBorder="1" applyAlignment="1" applyProtection="1">
      <alignment horizontal="center" vertical="center"/>
      <protection hidden="1"/>
    </xf>
    <xf numFmtId="0" fontId="8" fillId="0" borderId="28" xfId="3" applyFont="1" applyBorder="1" applyAlignment="1" applyProtection="1">
      <alignment horizontal="center" vertical="center"/>
      <protection hidden="1"/>
    </xf>
    <xf numFmtId="164" fontId="3" fillId="0" borderId="21" xfId="3" applyNumberFormat="1" applyFont="1" applyFill="1" applyBorder="1" applyAlignment="1" applyProtection="1">
      <alignment horizontal="center" vertical="center"/>
    </xf>
    <xf numFmtId="165" fontId="4" fillId="2" borderId="39" xfId="3" applyNumberFormat="1" applyFont="1" applyFill="1" applyBorder="1" applyAlignment="1" applyProtection="1">
      <alignment horizontal="center" vertical="center"/>
    </xf>
    <xf numFmtId="165" fontId="4" fillId="2" borderId="40" xfId="3" applyNumberFormat="1" applyFont="1" applyFill="1" applyBorder="1" applyAlignment="1" applyProtection="1">
      <alignment horizontal="center" vertical="center"/>
    </xf>
    <xf numFmtId="0" fontId="3" fillId="0" borderId="34" xfId="3" applyFont="1" applyBorder="1" applyAlignment="1" applyProtection="1">
      <alignment horizontal="center" vertical="center"/>
      <protection hidden="1"/>
    </xf>
    <xf numFmtId="10" fontId="3" fillId="0" borderId="21" xfId="3" applyNumberFormat="1" applyFont="1" applyFill="1" applyBorder="1" applyAlignment="1" applyProtection="1">
      <alignment horizontal="center" vertical="center"/>
    </xf>
    <xf numFmtId="10" fontId="4" fillId="2" borderId="39" xfId="3" applyNumberFormat="1" applyFont="1" applyFill="1" applyBorder="1" applyAlignment="1" applyProtection="1">
      <alignment horizontal="center" vertical="center"/>
    </xf>
    <xf numFmtId="10" fontId="4" fillId="2" borderId="40" xfId="3" applyNumberFormat="1" applyFont="1" applyFill="1" applyBorder="1" applyAlignment="1" applyProtection="1">
      <alignment horizontal="center" vertical="center"/>
    </xf>
    <xf numFmtId="2" fontId="3" fillId="0" borderId="21" xfId="3" applyNumberFormat="1" applyFont="1" applyFill="1" applyBorder="1" applyAlignment="1" applyProtection="1">
      <alignment horizontal="center" vertical="center"/>
    </xf>
    <xf numFmtId="2" fontId="4" fillId="2" borderId="39" xfId="3" applyNumberFormat="1" applyFont="1" applyFill="1" applyBorder="1" applyAlignment="1" applyProtection="1">
      <alignment horizontal="center" vertical="center"/>
    </xf>
    <xf numFmtId="2" fontId="4" fillId="2" borderId="40" xfId="3" applyNumberFormat="1" applyFont="1" applyFill="1" applyBorder="1" applyAlignment="1" applyProtection="1">
      <alignment horizontal="center" vertical="center"/>
    </xf>
    <xf numFmtId="0" fontId="3" fillId="0" borderId="31" xfId="3" applyFont="1" applyBorder="1" applyAlignment="1" applyProtection="1">
      <alignment horizontal="center" vertical="center"/>
      <protection hidden="1"/>
    </xf>
    <xf numFmtId="1" fontId="3" fillId="0" borderId="21" xfId="3" applyNumberFormat="1" applyFont="1" applyFill="1" applyBorder="1" applyAlignment="1" applyProtection="1">
      <alignment horizontal="center" vertical="center"/>
    </xf>
    <xf numFmtId="1" fontId="4" fillId="2" borderId="39" xfId="3" applyNumberFormat="1" applyFont="1" applyFill="1" applyBorder="1" applyAlignment="1" applyProtection="1">
      <alignment horizontal="center" vertical="center"/>
    </xf>
    <xf numFmtId="1" fontId="4" fillId="2" borderId="42" xfId="3" applyNumberFormat="1" applyFont="1" applyFill="1" applyBorder="1" applyAlignment="1" applyProtection="1">
      <alignment horizontal="center" vertical="center"/>
    </xf>
    <xf numFmtId="44" fontId="3" fillId="0" borderId="37" xfId="1" applyFont="1" applyFill="1" applyBorder="1" applyAlignment="1" applyProtection="1">
      <alignment horizontal="center" vertical="center"/>
    </xf>
    <xf numFmtId="164" fontId="3" fillId="0" borderId="37" xfId="3" applyNumberFormat="1" applyFont="1" applyFill="1" applyBorder="1" applyAlignment="1" applyProtection="1">
      <alignment horizontal="center" vertical="center"/>
    </xf>
    <xf numFmtId="165" fontId="4" fillId="2" borderId="41" xfId="3" applyNumberFormat="1" applyFont="1" applyFill="1" applyBorder="1" applyAlignment="1" applyProtection="1">
      <alignment horizontal="center" vertical="center"/>
    </xf>
    <xf numFmtId="165" fontId="4" fillId="2" borderId="36" xfId="3" applyNumberFormat="1" applyFont="1" applyFill="1" applyBorder="1" applyAlignment="1" applyProtection="1">
      <alignment horizontal="center" vertical="center"/>
    </xf>
    <xf numFmtId="44" fontId="3" fillId="0" borderId="38" xfId="1" applyFont="1" applyFill="1" applyBorder="1" applyAlignment="1" applyProtection="1">
      <alignment horizontal="center" vertical="center"/>
    </xf>
    <xf numFmtId="0" fontId="4" fillId="3" borderId="6" xfId="3" applyFont="1" applyFill="1" applyBorder="1" applyAlignment="1">
      <alignment horizontal="center"/>
    </xf>
    <xf numFmtId="0" fontId="6" fillId="3" borderId="7" xfId="3" applyFont="1" applyFill="1" applyBorder="1" applyAlignment="1">
      <alignment horizontal="center" vertical="center"/>
    </xf>
    <xf numFmtId="0" fontId="6" fillId="3" borderId="8" xfId="3" applyFont="1" applyFill="1" applyBorder="1" applyAlignment="1">
      <alignment horizontal="center" vertical="center"/>
    </xf>
    <xf numFmtId="9" fontId="3" fillId="0" borderId="21" xfId="2" applyFont="1" applyFill="1" applyBorder="1" applyAlignment="1" applyProtection="1">
      <alignment horizontal="center" vertical="center"/>
    </xf>
    <xf numFmtId="9" fontId="4" fillId="2" borderId="29" xfId="2" applyFont="1" applyFill="1" applyBorder="1" applyAlignment="1" applyProtection="1">
      <alignment horizontal="center" vertical="center"/>
    </xf>
    <xf numFmtId="9" fontId="4" fillId="2" borderId="30" xfId="2" applyFont="1" applyFill="1" applyBorder="1" applyAlignment="1" applyProtection="1">
      <alignment horizontal="center" vertical="center"/>
    </xf>
    <xf numFmtId="9" fontId="4" fillId="2" borderId="32" xfId="2" applyFont="1" applyFill="1" applyBorder="1" applyAlignment="1" applyProtection="1">
      <alignment horizontal="center" vertical="center"/>
    </xf>
    <xf numFmtId="9" fontId="4" fillId="2" borderId="33" xfId="2" applyFont="1" applyFill="1" applyBorder="1" applyAlignment="1" applyProtection="1">
      <alignment horizontal="center" vertical="center"/>
    </xf>
    <xf numFmtId="9" fontId="4" fillId="2" borderId="35" xfId="2" applyFont="1" applyFill="1" applyBorder="1" applyAlignment="1" applyProtection="1">
      <alignment horizontal="center" vertical="center"/>
    </xf>
    <xf numFmtId="9" fontId="4" fillId="2" borderId="36" xfId="2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>
      <alignment horizontal="left"/>
    </xf>
    <xf numFmtId="164" fontId="7" fillId="0" borderId="24" xfId="3" applyNumberFormat="1" applyFont="1" applyBorder="1" applyAlignment="1" applyProtection="1">
      <alignment horizontal="center" vertical="center" wrapText="1"/>
      <protection locked="0"/>
    </xf>
    <xf numFmtId="164" fontId="7" fillId="2" borderId="25" xfId="3" applyNumberFormat="1" applyFont="1" applyFill="1" applyBorder="1" applyAlignment="1" applyProtection="1">
      <alignment horizontal="center" vertical="center" wrapText="1"/>
      <protection locked="0"/>
    </xf>
    <xf numFmtId="0" fontId="4" fillId="2" borderId="27" xfId="3" applyFont="1" applyFill="1" applyBorder="1" applyAlignment="1">
      <alignment horizontal="left"/>
    </xf>
    <xf numFmtId="0" fontId="3" fillId="0" borderId="9" xfId="3" applyFont="1" applyFill="1" applyBorder="1" applyAlignment="1">
      <alignment horizontal="left"/>
    </xf>
    <xf numFmtId="164" fontId="7" fillId="0" borderId="21" xfId="3" applyNumberFormat="1" applyFont="1" applyBorder="1" applyAlignment="1" applyProtection="1">
      <alignment horizontal="center" vertical="center" wrapText="1"/>
      <protection locked="0"/>
    </xf>
    <xf numFmtId="164" fontId="7" fillId="2" borderId="12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left" vertical="center" wrapText="1"/>
      <protection locked="0"/>
    </xf>
    <xf numFmtId="0" fontId="4" fillId="2" borderId="5" xfId="3" applyFont="1" applyFill="1" applyBorder="1" applyAlignment="1">
      <alignment horizontal="center"/>
    </xf>
    <xf numFmtId="0" fontId="4" fillId="3" borderId="6" xfId="3" applyFont="1" applyFill="1" applyBorder="1" applyAlignment="1">
      <alignment horizontal="left"/>
    </xf>
    <xf numFmtId="0" fontId="6" fillId="3" borderId="8" xfId="3" applyFont="1" applyFill="1" applyBorder="1" applyAlignment="1">
      <alignment horizontal="center" vertical="center" wrapText="1"/>
    </xf>
    <xf numFmtId="10" fontId="7" fillId="0" borderId="21" xfId="3" applyNumberFormat="1" applyFont="1" applyBorder="1" applyAlignment="1" applyProtection="1">
      <alignment horizontal="center" vertical="center" wrapText="1"/>
      <protection locked="0"/>
    </xf>
    <xf numFmtId="10" fontId="8" fillId="2" borderId="12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3" applyFont="1" applyBorder="1" applyAlignment="1" applyProtection="1">
      <alignment horizontal="left" vertical="center" wrapText="1"/>
      <protection locked="0"/>
    </xf>
    <xf numFmtId="10" fontId="7" fillId="0" borderId="24" xfId="3" applyNumberFormat="1" applyFont="1" applyBorder="1" applyAlignment="1" applyProtection="1">
      <alignment horizontal="center" vertical="center" wrapText="1"/>
      <protection locked="0"/>
    </xf>
    <xf numFmtId="10" fontId="8" fillId="2" borderId="25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3" applyFont="1" applyFill="1" applyBorder="1" applyAlignment="1" applyProtection="1">
      <alignment horizontal="center" vertical="center" wrapText="1"/>
      <protection locked="0"/>
    </xf>
    <xf numFmtId="0" fontId="4" fillId="2" borderId="20" xfId="3" applyFont="1" applyFill="1" applyBorder="1" applyAlignment="1">
      <alignment horizontal="center"/>
    </xf>
    <xf numFmtId="0" fontId="7" fillId="0" borderId="13" xfId="3" applyFont="1" applyBorder="1" applyAlignment="1" applyProtection="1">
      <alignment horizontal="left" vertical="center" wrapText="1"/>
      <protection locked="0"/>
    </xf>
    <xf numFmtId="10" fontId="7" fillId="2" borderId="12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3" applyFont="1" applyFill="1" applyBorder="1" applyAlignment="1" applyProtection="1">
      <alignment horizontal="left" vertical="center" wrapText="1"/>
      <protection locked="0"/>
    </xf>
    <xf numFmtId="4" fontId="7" fillId="0" borderId="21" xfId="3" applyNumberFormat="1" applyFont="1" applyBorder="1" applyAlignment="1" applyProtection="1">
      <alignment horizontal="center" vertical="center" wrapText="1"/>
      <protection locked="0"/>
    </xf>
    <xf numFmtId="4" fontId="7" fillId="2" borderId="12" xfId="3" applyNumberFormat="1" applyFont="1" applyFill="1" applyBorder="1" applyAlignment="1" applyProtection="1">
      <alignment horizontal="center" vertical="center" wrapText="1"/>
      <protection locked="0"/>
    </xf>
    <xf numFmtId="0" fontId="8" fillId="3" borderId="15" xfId="3" applyFont="1" applyFill="1" applyBorder="1" applyAlignment="1" applyProtection="1">
      <alignment horizontal="left" vertical="center" wrapText="1"/>
      <protection locked="0"/>
    </xf>
    <xf numFmtId="4" fontId="8" fillId="3" borderId="16" xfId="3" applyNumberFormat="1" applyFont="1" applyFill="1" applyBorder="1" applyAlignment="1" applyProtection="1">
      <alignment horizontal="center" vertical="center" wrapText="1"/>
    </xf>
    <xf numFmtId="4" fontId="8" fillId="3" borderId="19" xfId="3" applyNumberFormat="1" applyFont="1" applyFill="1" applyBorder="1" applyAlignment="1" applyProtection="1">
      <alignment horizontal="center" vertical="center" wrapText="1"/>
    </xf>
    <xf numFmtId="4" fontId="8" fillId="5" borderId="16" xfId="3" applyNumberFormat="1" applyFont="1" applyFill="1" applyBorder="1" applyAlignment="1" applyProtection="1">
      <alignment horizontal="center" vertical="center" wrapText="1"/>
    </xf>
    <xf numFmtId="4" fontId="8" fillId="5" borderId="17" xfId="3" applyNumberFormat="1" applyFont="1" applyFill="1" applyBorder="1" applyAlignment="1" applyProtection="1">
      <alignment horizontal="center" vertical="center" wrapText="1"/>
    </xf>
    <xf numFmtId="4" fontId="8" fillId="5" borderId="18" xfId="3" applyNumberFormat="1" applyFont="1" applyFill="1" applyBorder="1" applyAlignment="1" applyProtection="1">
      <alignment horizontal="center" vertical="center" wrapText="1"/>
    </xf>
    <xf numFmtId="4" fontId="8" fillId="5" borderId="19" xfId="3" applyNumberFormat="1" applyFont="1" applyFill="1" applyBorder="1" applyAlignment="1" applyProtection="1">
      <alignment horizontal="center" vertical="center" wrapText="1"/>
    </xf>
    <xf numFmtId="4" fontId="7" fillId="0" borderId="10" xfId="3" applyNumberFormat="1" applyFont="1" applyBorder="1" applyAlignment="1" applyProtection="1">
      <alignment horizontal="center" vertical="center" wrapText="1"/>
      <protection locked="0"/>
    </xf>
    <xf numFmtId="4" fontId="7" fillId="0" borderId="11" xfId="3" applyNumberFormat="1" applyFont="1" applyBorder="1" applyAlignment="1" applyProtection="1">
      <alignment horizontal="center" vertical="center" wrapText="1"/>
      <protection locked="0"/>
    </xf>
    <xf numFmtId="0" fontId="8" fillId="3" borderId="14" xfId="3" applyFont="1" applyFill="1" applyBorder="1" applyAlignment="1" applyProtection="1">
      <alignment horizontal="left" vertical="center" wrapText="1"/>
      <protection locked="0"/>
    </xf>
    <xf numFmtId="4" fontId="8" fillId="4" borderId="10" xfId="3" applyNumberFormat="1" applyFont="1" applyFill="1" applyBorder="1" applyAlignment="1" applyProtection="1">
      <alignment horizontal="center" vertical="center" wrapText="1"/>
    </xf>
    <xf numFmtId="4" fontId="8" fillId="4" borderId="11" xfId="3" applyNumberFormat="1" applyFont="1" applyFill="1" applyBorder="1" applyAlignment="1" applyProtection="1">
      <alignment horizontal="center" vertical="center" wrapText="1"/>
    </xf>
    <xf numFmtId="4" fontId="8" fillId="4" borderId="12" xfId="3" applyNumberFormat="1" applyFont="1" applyFill="1" applyBorder="1" applyAlignment="1" applyProtection="1">
      <alignment horizontal="center" vertical="center" wrapText="1"/>
    </xf>
    <xf numFmtId="0" fontId="3" fillId="0" borderId="1" xfId="3" applyFont="1" applyBorder="1" applyAlignment="1">
      <alignment horizontal="center"/>
    </xf>
    <xf numFmtId="0" fontId="4" fillId="0" borderId="4" xfId="3" applyFont="1" applyBorder="1" applyAlignment="1">
      <alignment horizontal="center" vertical="center" wrapText="1"/>
    </xf>
    <xf numFmtId="164" fontId="6" fillId="0" borderId="21" xfId="3" applyNumberFormat="1" applyFont="1" applyBorder="1" applyAlignment="1" applyProtection="1">
      <alignment horizontal="center" vertical="center" wrapText="1"/>
      <protection locked="0"/>
    </xf>
    <xf numFmtId="164" fontId="6" fillId="2" borderId="12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>
      <alignment horizontal="left"/>
    </xf>
    <xf numFmtId="164" fontId="7" fillId="0" borderId="0" xfId="3" applyNumberFormat="1" applyFont="1" applyBorder="1" applyAlignment="1" applyProtection="1">
      <alignment horizontal="center" vertical="center" wrapText="1"/>
      <protection locked="0"/>
    </xf>
  </cellXfs>
  <cellStyles count="4">
    <cellStyle name="Normale" xfId="0" builtinId="0"/>
    <cellStyle name="Normale_Piano Performance - prima proposta rev 0 16_09_2011" xfId="3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10%20Piano%20Performance\2015\03%20PP2015%20Valutazione%20finale\Piano%20Performance%202015%20valutazione%20fina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i"/>
      <sheetName val="Caratteristiche"/>
      <sheetName val="Budgeting"/>
      <sheetName val="Organizzazione"/>
      <sheetName val="STRLav1 "/>
      <sheetName val="STRLav2"/>
      <sheetName val="STRForm1"/>
      <sheetName val="STRForm2"/>
      <sheetName val="STRICT 1"/>
      <sheetName val="STRAmmin1"/>
      <sheetName val="STRAmmin2"/>
      <sheetName val="STRTrasversale"/>
      <sheetName val="ANTICORRUZIONE"/>
      <sheetName val="BENESSERE ORGANIZZATIVO"/>
      <sheetName val="1_Amministrativi_certificativiR"/>
      <sheetName val="2_Incontro D O TirociniR"/>
      <sheetName val="3_Politiche Lavoro+prg"/>
      <sheetName val="4 Welfare Lavoro e Formazione"/>
      <sheetName val="5 Orientamento"/>
      <sheetName val="6_DDIF+Disabili+prg"/>
      <sheetName val="7_Apprendistato"/>
      <sheetName val="8_Form. Perman-abilitante-conti"/>
      <sheetName val="9_Alta Form.-Specialistica"/>
      <sheetName val="10_Legalità_Trasparenza"/>
      <sheetName val="11_Acquisti"/>
      <sheetName val="12_CdG"/>
      <sheetName val="13_Contabilità Economato"/>
      <sheetName val="14_Rendicontazione Progetti"/>
      <sheetName val="15_Risorse Umane"/>
      <sheetName val="16_Manutenzioni e Patrimonio"/>
      <sheetName val="17_SI"/>
      <sheetName val="18_Qualità"/>
      <sheetName val="19_Sicurezza"/>
      <sheetName val="20_Comunicazione"/>
      <sheetName val="21_Servizi Gen."/>
      <sheetName val="21_Altri Servizi"/>
      <sheetName val="Simboli"/>
      <sheetName val="Foglio1"/>
    </sheetNames>
    <sheetDataSet>
      <sheetData sheetId="0"/>
      <sheetData sheetId="1">
        <row r="5">
          <cell r="G5">
            <v>867125</v>
          </cell>
          <cell r="I5">
            <v>874755.7</v>
          </cell>
          <cell r="K5">
            <v>862684</v>
          </cell>
          <cell r="M5">
            <v>862684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workbookViewId="0">
      <selection activeCell="H43" sqref="H43"/>
    </sheetView>
  </sheetViews>
  <sheetFormatPr defaultRowHeight="15" x14ac:dyDescent="0.25"/>
  <cols>
    <col min="4" max="4" width="5.5703125" customWidth="1"/>
    <col min="5" max="5" width="8" customWidth="1"/>
    <col min="6" max="6" width="6.140625" customWidth="1"/>
    <col min="7" max="7" width="7.7109375" customWidth="1"/>
    <col min="8" max="8" width="5.42578125" customWidth="1"/>
    <col min="9" max="9" width="7.140625" customWidth="1"/>
    <col min="10" max="10" width="5.7109375" customWidth="1"/>
    <col min="11" max="11" width="7.140625" customWidth="1"/>
    <col min="12" max="12" width="5.7109375" customWidth="1"/>
  </cols>
  <sheetData>
    <row r="1" spans="1:12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1" t="s">
        <v>0</v>
      </c>
      <c r="L1" s="2">
        <v>2015</v>
      </c>
    </row>
    <row r="2" spans="1:12" ht="15.75" thickBot="1" x14ac:dyDescent="0.3">
      <c r="A2" s="80" t="s">
        <v>45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x14ac:dyDescent="0.2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x14ac:dyDescent="0.25">
      <c r="A4" s="52" t="s">
        <v>2</v>
      </c>
      <c r="B4" s="52"/>
      <c r="C4" s="52"/>
      <c r="D4" s="52"/>
      <c r="E4" s="34">
        <f>$L$1 - 3</f>
        <v>2012</v>
      </c>
      <c r="F4" s="34"/>
      <c r="G4" s="34">
        <f>$L$1-2</f>
        <v>2013</v>
      </c>
      <c r="H4" s="34"/>
      <c r="I4" s="34">
        <f>$L$1-1</f>
        <v>2014</v>
      </c>
      <c r="J4" s="34"/>
      <c r="K4" s="53">
        <f>$L$1</f>
        <v>2015</v>
      </c>
      <c r="L4" s="53"/>
    </row>
    <row r="5" spans="1:12" x14ac:dyDescent="0.25">
      <c r="A5" s="47" t="s">
        <v>3</v>
      </c>
      <c r="B5" s="47"/>
      <c r="C5" s="47"/>
      <c r="D5" s="47"/>
      <c r="E5" s="73">
        <v>1</v>
      </c>
      <c r="F5" s="74"/>
      <c r="G5" s="73">
        <v>1</v>
      </c>
      <c r="H5" s="74"/>
      <c r="I5" s="73">
        <v>1</v>
      </c>
      <c r="J5" s="74"/>
      <c r="K5" s="65">
        <v>1</v>
      </c>
      <c r="L5" s="65"/>
    </row>
    <row r="6" spans="1:12" x14ac:dyDescent="0.25">
      <c r="A6" s="61" t="s">
        <v>4</v>
      </c>
      <c r="B6" s="61"/>
      <c r="C6" s="61"/>
      <c r="D6" s="61"/>
      <c r="E6" s="73">
        <v>11</v>
      </c>
      <c r="F6" s="74"/>
      <c r="G6" s="73">
        <v>11</v>
      </c>
      <c r="H6" s="74"/>
      <c r="I6" s="73">
        <v>11</v>
      </c>
      <c r="J6" s="74"/>
      <c r="K6" s="65">
        <v>11</v>
      </c>
      <c r="L6" s="65"/>
    </row>
    <row r="7" spans="1:12" x14ac:dyDescent="0.25">
      <c r="A7" s="61" t="s">
        <v>5</v>
      </c>
      <c r="B7" s="61"/>
      <c r="C7" s="61"/>
      <c r="D7" s="61"/>
      <c r="E7" s="73">
        <v>97</v>
      </c>
      <c r="F7" s="74"/>
      <c r="G7" s="73">
        <v>122</v>
      </c>
      <c r="H7" s="74"/>
      <c r="I7" s="73">
        <v>98.35</v>
      </c>
      <c r="J7" s="74"/>
      <c r="K7" s="65">
        <v>122</v>
      </c>
      <c r="L7" s="65"/>
    </row>
    <row r="8" spans="1:12" x14ac:dyDescent="0.25">
      <c r="A8" s="75" t="s">
        <v>6</v>
      </c>
      <c r="B8" s="75"/>
      <c r="C8" s="75"/>
      <c r="D8" s="75"/>
      <c r="E8" s="76">
        <f>SUM(E5:F7)</f>
        <v>109</v>
      </c>
      <c r="F8" s="77"/>
      <c r="G8" s="76">
        <v>134</v>
      </c>
      <c r="H8" s="77"/>
      <c r="I8" s="76">
        <f>SUM(I5:J7)</f>
        <v>110.35</v>
      </c>
      <c r="J8" s="77"/>
      <c r="K8" s="78">
        <f>SUM(K5:L7)</f>
        <v>134</v>
      </c>
      <c r="L8" s="78"/>
    </row>
    <row r="9" spans="1:12" x14ac:dyDescent="0.25">
      <c r="A9" s="66" t="s">
        <v>7</v>
      </c>
      <c r="B9" s="66"/>
      <c r="C9" s="66"/>
      <c r="D9" s="66"/>
      <c r="E9" s="69"/>
      <c r="F9" s="69"/>
      <c r="G9" s="70">
        <v>140</v>
      </c>
      <c r="H9" s="71"/>
      <c r="I9" s="69">
        <v>116</v>
      </c>
      <c r="J9" s="69"/>
      <c r="K9" s="72">
        <v>140</v>
      </c>
      <c r="L9" s="72"/>
    </row>
    <row r="10" spans="1:12" x14ac:dyDescent="0.2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2" x14ac:dyDescent="0.25">
      <c r="A11" s="60" t="s">
        <v>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x14ac:dyDescent="0.25">
      <c r="A12" s="52" t="s">
        <v>2</v>
      </c>
      <c r="B12" s="52"/>
      <c r="C12" s="52"/>
      <c r="D12" s="52"/>
      <c r="E12" s="34">
        <f>$L$1 - 3</f>
        <v>2012</v>
      </c>
      <c r="F12" s="34"/>
      <c r="G12" s="34">
        <f>$L$1-2</f>
        <v>2013</v>
      </c>
      <c r="H12" s="34"/>
      <c r="I12" s="34">
        <f>$L$1-1</f>
        <v>2014</v>
      </c>
      <c r="J12" s="34"/>
      <c r="K12" s="53">
        <f>$L$1</f>
        <v>2015</v>
      </c>
      <c r="L12" s="53"/>
    </row>
    <row r="13" spans="1:12" x14ac:dyDescent="0.25">
      <c r="A13" s="47" t="s">
        <v>9</v>
      </c>
      <c r="B13" s="47"/>
      <c r="C13" s="47"/>
      <c r="D13" s="47"/>
      <c r="E13" s="64">
        <v>45</v>
      </c>
      <c r="F13" s="64"/>
      <c r="G13" s="64">
        <v>46</v>
      </c>
      <c r="H13" s="64"/>
      <c r="I13" s="64">
        <v>47</v>
      </c>
      <c r="J13" s="64"/>
      <c r="K13" s="65">
        <v>48</v>
      </c>
      <c r="L13" s="65"/>
    </row>
    <row r="14" spans="1:12" x14ac:dyDescent="0.25">
      <c r="A14" s="61" t="s">
        <v>10</v>
      </c>
      <c r="B14" s="61"/>
      <c r="C14" s="61"/>
      <c r="D14" s="61"/>
      <c r="E14" s="64">
        <v>49.75</v>
      </c>
      <c r="F14" s="64"/>
      <c r="G14" s="64">
        <v>52.27</v>
      </c>
      <c r="H14" s="64"/>
      <c r="I14" s="64">
        <v>52.25</v>
      </c>
      <c r="J14" s="64"/>
      <c r="K14" s="65">
        <v>52.72</v>
      </c>
      <c r="L14" s="65"/>
    </row>
    <row r="15" spans="1:12" x14ac:dyDescent="0.25">
      <c r="A15" s="61" t="s">
        <v>11</v>
      </c>
      <c r="B15" s="61"/>
      <c r="C15" s="61"/>
      <c r="D15" s="61"/>
      <c r="E15" s="64">
        <v>44</v>
      </c>
      <c r="F15" s="64"/>
      <c r="G15" s="64">
        <v>44.2</v>
      </c>
      <c r="H15" s="64"/>
      <c r="I15" s="64">
        <v>43.49</v>
      </c>
      <c r="J15" s="64"/>
      <c r="K15" s="65">
        <v>45.38</v>
      </c>
      <c r="L15" s="65"/>
    </row>
    <row r="16" spans="1:12" x14ac:dyDescent="0.25">
      <c r="A16" s="66" t="s">
        <v>12</v>
      </c>
      <c r="B16" s="66"/>
      <c r="C16" s="66"/>
      <c r="D16" s="66"/>
      <c r="E16" s="67">
        <f>SUM(E13:F15)/3</f>
        <v>46.25</v>
      </c>
      <c r="F16" s="67"/>
      <c r="G16" s="67">
        <f>SUM(G13:H15)/3</f>
        <v>47.490000000000009</v>
      </c>
      <c r="H16" s="67"/>
      <c r="I16" s="67">
        <f>SUM(I13:J15)/3</f>
        <v>47.580000000000005</v>
      </c>
      <c r="J16" s="67"/>
      <c r="K16" s="68">
        <f>SUM(K13:L15)/3</f>
        <v>48.699999999999996</v>
      </c>
      <c r="L16" s="68"/>
    </row>
    <row r="17" spans="1:12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2" x14ac:dyDescent="0.25">
      <c r="A18" s="60" t="s">
        <v>13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spans="1:12" x14ac:dyDescent="0.25">
      <c r="A19" s="52" t="s">
        <v>2</v>
      </c>
      <c r="B19" s="52"/>
      <c r="C19" s="52"/>
      <c r="D19" s="52"/>
      <c r="E19" s="34">
        <f>$L$1 - 3</f>
        <v>2012</v>
      </c>
      <c r="F19" s="34"/>
      <c r="G19" s="34">
        <f>$L$1-2</f>
        <v>2013</v>
      </c>
      <c r="H19" s="34"/>
      <c r="I19" s="34">
        <f>$L$1-1</f>
        <v>2014</v>
      </c>
      <c r="J19" s="34"/>
      <c r="K19" s="53">
        <f>$L$1</f>
        <v>2015</v>
      </c>
      <c r="L19" s="53"/>
    </row>
    <row r="20" spans="1:12" ht="21" customHeight="1" x14ac:dyDescent="0.25">
      <c r="A20" s="47" t="s">
        <v>14</v>
      </c>
      <c r="B20" s="47"/>
      <c r="C20" s="47"/>
      <c r="D20" s="47"/>
      <c r="E20" s="54">
        <v>1</v>
      </c>
      <c r="F20" s="54"/>
      <c r="G20" s="54">
        <v>1</v>
      </c>
      <c r="H20" s="54"/>
      <c r="I20" s="54">
        <v>1</v>
      </c>
      <c r="J20" s="54"/>
      <c r="K20" s="62">
        <v>1</v>
      </c>
      <c r="L20" s="62"/>
    </row>
    <row r="21" spans="1:12" ht="18" customHeight="1" x14ac:dyDescent="0.25">
      <c r="A21" s="47" t="s">
        <v>15</v>
      </c>
      <c r="B21" s="47"/>
      <c r="C21" s="47"/>
      <c r="D21" s="47"/>
      <c r="E21" s="54">
        <v>0.33329999999999999</v>
      </c>
      <c r="F21" s="54"/>
      <c r="G21" s="54">
        <v>0.2727</v>
      </c>
      <c r="H21" s="54"/>
      <c r="I21" s="54">
        <v>0.25</v>
      </c>
      <c r="J21" s="54"/>
      <c r="K21" s="62">
        <v>0.27279999999999999</v>
      </c>
      <c r="L21" s="62"/>
    </row>
    <row r="22" spans="1:12" ht="21.75" customHeight="1" x14ac:dyDescent="0.25">
      <c r="A22" s="61" t="s">
        <v>16</v>
      </c>
      <c r="B22" s="61"/>
      <c r="C22" s="61"/>
      <c r="D22" s="61"/>
      <c r="E22" s="54">
        <v>0.54120000000000001</v>
      </c>
      <c r="F22" s="54"/>
      <c r="G22" s="54">
        <v>0.49249999999999999</v>
      </c>
      <c r="H22" s="54"/>
      <c r="I22" s="54">
        <v>0.57689999999999997</v>
      </c>
      <c r="J22" s="54"/>
      <c r="K22" s="62">
        <v>0.56820000000000004</v>
      </c>
      <c r="L22" s="62"/>
    </row>
    <row r="23" spans="1:12" ht="27" customHeight="1" x14ac:dyDescent="0.25">
      <c r="A23" s="61" t="s">
        <v>17</v>
      </c>
      <c r="B23" s="61"/>
      <c r="C23" s="61"/>
      <c r="D23" s="61"/>
      <c r="E23" s="54">
        <v>0.35770000000000002</v>
      </c>
      <c r="F23" s="54"/>
      <c r="G23" s="54">
        <v>0.39279999999999998</v>
      </c>
      <c r="H23" s="54"/>
      <c r="I23" s="54">
        <v>0.433</v>
      </c>
      <c r="J23" s="54"/>
      <c r="K23" s="62">
        <v>0.59819999999999995</v>
      </c>
      <c r="L23" s="62"/>
    </row>
    <row r="24" spans="1:12" x14ac:dyDescent="0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x14ac:dyDescent="0.25">
      <c r="A25" s="60" t="s">
        <v>18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 x14ac:dyDescent="0.25">
      <c r="A26" s="52" t="s">
        <v>2</v>
      </c>
      <c r="B26" s="52"/>
      <c r="C26" s="52"/>
      <c r="D26" s="52"/>
      <c r="E26" s="34">
        <f>$L$1 - 3</f>
        <v>2012</v>
      </c>
      <c r="F26" s="34"/>
      <c r="G26" s="34">
        <f>$L$1-2</f>
        <v>2013</v>
      </c>
      <c r="H26" s="34"/>
      <c r="I26" s="34">
        <f>$L$1-1</f>
        <v>2014</v>
      </c>
      <c r="J26" s="34"/>
      <c r="K26" s="53">
        <f>$L$1</f>
        <v>2015</v>
      </c>
      <c r="L26" s="53"/>
    </row>
    <row r="27" spans="1:12" x14ac:dyDescent="0.25">
      <c r="A27" s="47" t="s">
        <v>19</v>
      </c>
      <c r="B27" s="47"/>
      <c r="C27" s="47"/>
      <c r="D27" s="47"/>
      <c r="E27" s="54">
        <v>0.26219999999999999</v>
      </c>
      <c r="F27" s="54"/>
      <c r="G27" s="54">
        <v>0.21820000000000001</v>
      </c>
      <c r="H27" s="54"/>
      <c r="I27" s="54">
        <v>0.19819999999999999</v>
      </c>
      <c r="J27" s="54"/>
      <c r="K27" s="55">
        <v>0.1968</v>
      </c>
      <c r="L27" s="55"/>
    </row>
    <row r="28" spans="1:12" ht="15.75" thickBot="1" x14ac:dyDescent="0.3">
      <c r="A28" s="56" t="s">
        <v>20</v>
      </c>
      <c r="B28" s="56"/>
      <c r="C28" s="56"/>
      <c r="D28" s="56"/>
      <c r="E28" s="57">
        <v>9.6299999999999997E-2</v>
      </c>
      <c r="F28" s="57"/>
      <c r="G28" s="57">
        <v>5.6899999999999999E-2</v>
      </c>
      <c r="H28" s="57"/>
      <c r="I28" s="57">
        <v>5.7099999999999998E-2</v>
      </c>
      <c r="J28" s="57"/>
      <c r="K28" s="58">
        <v>5.8099999999999999E-2</v>
      </c>
      <c r="L28" s="58"/>
    </row>
    <row r="29" spans="1:1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.75" thickBo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51" t="s">
        <v>21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12" x14ac:dyDescent="0.25">
      <c r="A34" s="52" t="s">
        <v>2</v>
      </c>
      <c r="B34" s="52"/>
      <c r="C34" s="52"/>
      <c r="D34" s="52"/>
      <c r="E34" s="34">
        <f>$L$1 - 3</f>
        <v>2012</v>
      </c>
      <c r="F34" s="34"/>
      <c r="G34" s="34">
        <f>$L$1-2</f>
        <v>2013</v>
      </c>
      <c r="H34" s="34"/>
      <c r="I34" s="34">
        <f>$L$1-1</f>
        <v>2014</v>
      </c>
      <c r="J34" s="34"/>
      <c r="K34" s="53">
        <f>$L$1</f>
        <v>2015</v>
      </c>
      <c r="L34" s="53"/>
    </row>
    <row r="35" spans="1:12" x14ac:dyDescent="0.25">
      <c r="A35" s="47" t="s">
        <v>22</v>
      </c>
      <c r="B35" s="47"/>
      <c r="C35" s="47"/>
      <c r="D35" s="47"/>
      <c r="E35" s="81">
        <v>3712052</v>
      </c>
      <c r="F35" s="81"/>
      <c r="G35" s="81">
        <v>5772832.6900000004</v>
      </c>
      <c r="H35" s="81"/>
      <c r="I35" s="81">
        <v>5341113</v>
      </c>
      <c r="J35" s="81"/>
      <c r="K35" s="82">
        <v>5636660</v>
      </c>
      <c r="L35" s="82"/>
    </row>
    <row r="36" spans="1:12" x14ac:dyDescent="0.25">
      <c r="A36" s="47" t="s">
        <v>23</v>
      </c>
      <c r="B36" s="47"/>
      <c r="C36" s="47"/>
      <c r="D36" s="47"/>
      <c r="E36" s="48">
        <v>34033</v>
      </c>
      <c r="F36" s="48"/>
      <c r="G36" s="48">
        <v>47463</v>
      </c>
      <c r="H36" s="48"/>
      <c r="I36" s="48">
        <v>25490</v>
      </c>
      <c r="J36" s="48"/>
      <c r="K36" s="49">
        <v>35490</v>
      </c>
      <c r="L36" s="49"/>
    </row>
    <row r="37" spans="1:12" ht="15.75" thickBot="1" x14ac:dyDescent="0.3">
      <c r="A37" s="43" t="s">
        <v>24</v>
      </c>
      <c r="B37" s="43"/>
      <c r="C37" s="43"/>
      <c r="D37" s="43"/>
      <c r="E37" s="44">
        <v>34033</v>
      </c>
      <c r="F37" s="44"/>
      <c r="G37" s="44">
        <v>19593.36</v>
      </c>
      <c r="H37" s="44"/>
      <c r="I37" s="44">
        <v>27178</v>
      </c>
      <c r="J37" s="44"/>
      <c r="K37" s="45">
        <v>27573</v>
      </c>
      <c r="L37" s="45"/>
    </row>
    <row r="38" spans="1:12" x14ac:dyDescent="0.25">
      <c r="A38" s="83"/>
      <c r="B38" s="83"/>
      <c r="C38" s="83"/>
      <c r="D38" s="83"/>
      <c r="E38" s="84"/>
      <c r="F38" s="84"/>
      <c r="G38" s="84"/>
      <c r="H38" s="84"/>
      <c r="I38" s="84"/>
      <c r="J38" s="84"/>
      <c r="K38" s="84"/>
      <c r="L38" s="84"/>
    </row>
    <row r="39" spans="1:12" x14ac:dyDescent="0.25">
      <c r="A39" s="83"/>
      <c r="B39" s="83"/>
      <c r="C39" s="83"/>
      <c r="D39" s="83"/>
      <c r="E39" s="84"/>
      <c r="F39" s="84"/>
      <c r="G39" s="84"/>
      <c r="H39" s="84"/>
      <c r="I39" s="84"/>
      <c r="J39" s="84"/>
      <c r="K39" s="84"/>
      <c r="L39" s="84"/>
    </row>
    <row r="40" spans="1:12" x14ac:dyDescent="0.25">
      <c r="A40" s="83"/>
      <c r="B40" s="83"/>
      <c r="C40" s="83"/>
      <c r="D40" s="83"/>
      <c r="E40" s="84"/>
      <c r="F40" s="84"/>
      <c r="G40" s="84"/>
      <c r="H40" s="84"/>
      <c r="I40" s="84"/>
      <c r="J40" s="84"/>
      <c r="K40" s="84"/>
      <c r="L40" s="84"/>
    </row>
    <row r="41" spans="1:12" x14ac:dyDescent="0.25">
      <c r="A41" s="83"/>
      <c r="B41" s="83"/>
      <c r="C41" s="83"/>
      <c r="D41" s="83"/>
      <c r="E41" s="84"/>
      <c r="F41" s="84"/>
      <c r="G41" s="84"/>
      <c r="H41" s="84"/>
      <c r="I41" s="84"/>
      <c r="J41" s="84"/>
      <c r="K41" s="84"/>
      <c r="L41" s="84"/>
    </row>
    <row r="42" spans="1:12" x14ac:dyDescent="0.25">
      <c r="A42" s="83"/>
      <c r="B42" s="83"/>
      <c r="C42" s="83"/>
      <c r="D42" s="83"/>
      <c r="E42" s="84"/>
      <c r="F42" s="84"/>
      <c r="G42" s="84"/>
      <c r="H42" s="84"/>
      <c r="I42" s="84"/>
      <c r="J42" s="84"/>
      <c r="K42" s="84"/>
      <c r="L42" s="84"/>
    </row>
    <row r="43" spans="1:12" x14ac:dyDescent="0.25">
      <c r="A43" s="83"/>
      <c r="B43" s="83"/>
      <c r="C43" s="83"/>
      <c r="D43" s="83"/>
      <c r="E43" s="84"/>
      <c r="F43" s="84"/>
      <c r="G43" s="84"/>
      <c r="H43" s="84"/>
      <c r="I43" s="84"/>
      <c r="J43" s="84"/>
      <c r="K43" s="84"/>
      <c r="L43" s="84"/>
    </row>
    <row r="44" spans="1:12" x14ac:dyDescent="0.25">
      <c r="A44" s="83"/>
      <c r="B44" s="83"/>
      <c r="C44" s="83"/>
      <c r="D44" s="83"/>
      <c r="E44" s="84"/>
      <c r="F44" s="84"/>
      <c r="G44" s="84"/>
      <c r="H44" s="84"/>
      <c r="I44" s="84"/>
      <c r="J44" s="84"/>
      <c r="K44" s="84"/>
      <c r="L44" s="84"/>
    </row>
    <row r="45" spans="1:12" x14ac:dyDescent="0.25">
      <c r="A45" s="83"/>
      <c r="B45" s="83"/>
      <c r="C45" s="83"/>
      <c r="D45" s="83"/>
      <c r="E45" s="84"/>
      <c r="F45" s="84"/>
      <c r="G45" s="84"/>
      <c r="H45" s="84"/>
      <c r="I45" s="84"/>
      <c r="J45" s="84"/>
      <c r="K45" s="84"/>
      <c r="L45" s="84"/>
    </row>
    <row r="46" spans="1:12" x14ac:dyDescent="0.25">
      <c r="A46" s="83"/>
      <c r="B46" s="83"/>
      <c r="C46" s="83"/>
      <c r="D46" s="83"/>
      <c r="E46" s="84"/>
      <c r="F46" s="84"/>
      <c r="G46" s="84"/>
      <c r="H46" s="84"/>
      <c r="I46" s="84"/>
      <c r="J46" s="84"/>
      <c r="K46" s="84"/>
      <c r="L46" s="84"/>
    </row>
    <row r="47" spans="1:12" x14ac:dyDescent="0.25">
      <c r="A47" s="83"/>
      <c r="B47" s="83"/>
      <c r="C47" s="83"/>
      <c r="D47" s="83"/>
      <c r="E47" s="84"/>
      <c r="F47" s="84"/>
      <c r="G47" s="84"/>
      <c r="H47" s="84"/>
      <c r="I47" s="84"/>
      <c r="J47" s="84"/>
      <c r="K47" s="84"/>
      <c r="L47" s="84"/>
    </row>
    <row r="48" spans="1:12" x14ac:dyDescent="0.25">
      <c r="A48" s="83"/>
      <c r="B48" s="83"/>
      <c r="C48" s="83"/>
      <c r="D48" s="83"/>
      <c r="E48" s="84"/>
      <c r="F48" s="84"/>
      <c r="G48" s="84"/>
      <c r="H48" s="84"/>
      <c r="I48" s="84"/>
      <c r="J48" s="84"/>
      <c r="K48" s="84"/>
      <c r="L48" s="84"/>
    </row>
    <row r="49" spans="1:12" x14ac:dyDescent="0.25">
      <c r="A49" s="83"/>
      <c r="B49" s="83"/>
      <c r="C49" s="83"/>
      <c r="D49" s="83"/>
      <c r="E49" s="84"/>
      <c r="F49" s="84"/>
      <c r="G49" s="84"/>
      <c r="H49" s="84"/>
      <c r="I49" s="84"/>
      <c r="J49" s="84"/>
      <c r="K49" s="84"/>
      <c r="L49" s="84"/>
    </row>
    <row r="50" spans="1:1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.75" thickBo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46" t="s">
        <v>25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.75" thickBot="1" x14ac:dyDescent="0.3">
      <c r="A53" s="33" t="s">
        <v>2</v>
      </c>
      <c r="B53" s="33"/>
      <c r="C53" s="33"/>
      <c r="D53" s="33"/>
      <c r="E53" s="34">
        <f>$L$1-3</f>
        <v>2012</v>
      </c>
      <c r="F53" s="34"/>
      <c r="G53" s="34">
        <f>$L$1-2</f>
        <v>2013</v>
      </c>
      <c r="H53" s="34"/>
      <c r="I53" s="34">
        <f>$L$1-1</f>
        <v>2014</v>
      </c>
      <c r="J53" s="34"/>
      <c r="K53" s="35">
        <f>$L$1</f>
        <v>2015</v>
      </c>
      <c r="L53" s="35"/>
    </row>
    <row r="54" spans="1:12" x14ac:dyDescent="0.25">
      <c r="A54" s="13" t="s">
        <v>26</v>
      </c>
      <c r="B54" s="13"/>
      <c r="C54" s="13"/>
      <c r="D54" s="13"/>
      <c r="E54" s="36">
        <f>E35/7408498</f>
        <v>0.50105324993001277</v>
      </c>
      <c r="F54" s="36"/>
      <c r="G54" s="36">
        <f>G35/6916346</f>
        <v>0.83466510929325988</v>
      </c>
      <c r="H54" s="36"/>
      <c r="I54" s="36">
        <f>I35/7280543.51</f>
        <v>0.73361459795739892</v>
      </c>
      <c r="J54" s="36"/>
      <c r="K54" s="37">
        <f>K35/7805277</f>
        <v>0.72216014883264235</v>
      </c>
      <c r="L54" s="38"/>
    </row>
    <row r="55" spans="1:12" x14ac:dyDescent="0.25">
      <c r="A55" s="11" t="s">
        <v>27</v>
      </c>
      <c r="B55" s="11"/>
      <c r="C55" s="11"/>
      <c r="D55" s="11"/>
      <c r="E55" s="36"/>
      <c r="F55" s="36"/>
      <c r="G55" s="36"/>
      <c r="H55" s="36"/>
      <c r="I55" s="36"/>
      <c r="J55" s="36"/>
      <c r="K55" s="39"/>
      <c r="L55" s="40"/>
    </row>
    <row r="56" spans="1:12" x14ac:dyDescent="0.25">
      <c r="A56" s="17" t="s">
        <v>28</v>
      </c>
      <c r="B56" s="17"/>
      <c r="C56" s="17"/>
      <c r="D56" s="17"/>
      <c r="E56" s="36"/>
      <c r="F56" s="36"/>
      <c r="G56" s="36"/>
      <c r="H56" s="36"/>
      <c r="I56" s="36"/>
      <c r="J56" s="36"/>
      <c r="K56" s="41"/>
      <c r="L56" s="42"/>
    </row>
    <row r="57" spans="1:12" x14ac:dyDescent="0.25">
      <c r="A57" s="13" t="s">
        <v>29</v>
      </c>
      <c r="B57" s="13"/>
      <c r="C57" s="13"/>
      <c r="D57" s="13"/>
      <c r="E57" s="28">
        <f>E35/E8</f>
        <v>34055.522935779816</v>
      </c>
      <c r="F57" s="28"/>
      <c r="G57" s="28">
        <f>G35/G8</f>
        <v>43080.840970149256</v>
      </c>
      <c r="H57" s="28"/>
      <c r="I57" s="28">
        <f>I35/I8</f>
        <v>48401.567739012236</v>
      </c>
      <c r="J57" s="32"/>
      <c r="K57" s="15">
        <f>K35/K8</f>
        <v>42064.626865671642</v>
      </c>
      <c r="L57" s="16"/>
    </row>
    <row r="58" spans="1:12" x14ac:dyDescent="0.25">
      <c r="A58" s="11" t="s">
        <v>27</v>
      </c>
      <c r="B58" s="11"/>
      <c r="C58" s="11"/>
      <c r="D58" s="11"/>
      <c r="E58" s="28"/>
      <c r="F58" s="28"/>
      <c r="G58" s="28"/>
      <c r="H58" s="28"/>
      <c r="I58" s="28"/>
      <c r="J58" s="32"/>
      <c r="K58" s="15"/>
      <c r="L58" s="16"/>
    </row>
    <row r="59" spans="1:12" x14ac:dyDescent="0.25">
      <c r="A59" s="17" t="s">
        <v>30</v>
      </c>
      <c r="B59" s="17"/>
      <c r="C59" s="17"/>
      <c r="D59" s="17"/>
      <c r="E59" s="28"/>
      <c r="F59" s="28"/>
      <c r="G59" s="28"/>
      <c r="H59" s="28"/>
      <c r="I59" s="28"/>
      <c r="J59" s="32"/>
      <c r="K59" s="15"/>
      <c r="L59" s="16"/>
    </row>
    <row r="60" spans="1:12" x14ac:dyDescent="0.25">
      <c r="A60" s="4" t="s">
        <v>31</v>
      </c>
      <c r="B60" s="4"/>
      <c r="C60" s="4"/>
      <c r="D60" s="4"/>
      <c r="E60" s="28">
        <f>E35/[1]Caratteristiche!G5</f>
        <v>4.2808729998558457</v>
      </c>
      <c r="F60" s="28"/>
      <c r="G60" s="29">
        <f>G35/[1]Caratteristiche!I5</f>
        <v>6.5993656171660282</v>
      </c>
      <c r="H60" s="29"/>
      <c r="I60" s="29">
        <f>I35/[1]Caratteristiche!K5</f>
        <v>6.1912739774934966</v>
      </c>
      <c r="J60" s="29"/>
      <c r="K60" s="30">
        <f>K35/[1]Caratteristiche!M5</f>
        <v>6.5338640800107575</v>
      </c>
      <c r="L60" s="31"/>
    </row>
    <row r="61" spans="1:12" x14ac:dyDescent="0.25">
      <c r="A61" s="11" t="s">
        <v>27</v>
      </c>
      <c r="B61" s="11"/>
      <c r="C61" s="11"/>
      <c r="D61" s="11"/>
      <c r="E61" s="28"/>
      <c r="F61" s="28"/>
      <c r="G61" s="29"/>
      <c r="H61" s="29"/>
      <c r="I61" s="29"/>
      <c r="J61" s="29"/>
      <c r="K61" s="30"/>
      <c r="L61" s="31"/>
    </row>
    <row r="62" spans="1:12" x14ac:dyDescent="0.25">
      <c r="A62" s="17" t="s">
        <v>32</v>
      </c>
      <c r="B62" s="17"/>
      <c r="C62" s="17"/>
      <c r="D62" s="17"/>
      <c r="E62" s="28"/>
      <c r="F62" s="28"/>
      <c r="G62" s="29"/>
      <c r="H62" s="29"/>
      <c r="I62" s="29"/>
      <c r="J62" s="29"/>
      <c r="K62" s="30"/>
      <c r="L62" s="31"/>
    </row>
    <row r="63" spans="1:12" x14ac:dyDescent="0.25">
      <c r="A63" s="4" t="s">
        <v>33</v>
      </c>
      <c r="B63" s="4"/>
      <c r="C63" s="4"/>
      <c r="D63" s="4"/>
      <c r="E63" s="25">
        <f>[1]Caratteristiche!G5/E8</f>
        <v>7955.2752293577978</v>
      </c>
      <c r="F63" s="25"/>
      <c r="G63" s="25">
        <f>[1]Caratteristiche!I5/G8</f>
        <v>6528.0276119402979</v>
      </c>
      <c r="H63" s="25"/>
      <c r="I63" s="25">
        <f>[1]Caratteristiche!K5/I8</f>
        <v>7817.7072949705489</v>
      </c>
      <c r="J63" s="25"/>
      <c r="K63" s="26">
        <f>[1]Caratteristiche!M5/K8</f>
        <v>6437.940298507463</v>
      </c>
      <c r="L63" s="27"/>
    </row>
    <row r="64" spans="1:12" x14ac:dyDescent="0.25">
      <c r="A64" s="11" t="s">
        <v>32</v>
      </c>
      <c r="B64" s="11"/>
      <c r="C64" s="11"/>
      <c r="D64" s="11"/>
      <c r="E64" s="25"/>
      <c r="F64" s="25"/>
      <c r="G64" s="25"/>
      <c r="H64" s="25"/>
      <c r="I64" s="25"/>
      <c r="J64" s="25"/>
      <c r="K64" s="26"/>
      <c r="L64" s="27"/>
    </row>
    <row r="65" spans="1:12" x14ac:dyDescent="0.25">
      <c r="A65" s="17" t="s">
        <v>30</v>
      </c>
      <c r="B65" s="17"/>
      <c r="C65" s="17"/>
      <c r="D65" s="17"/>
      <c r="E65" s="25"/>
      <c r="F65" s="25"/>
      <c r="G65" s="25"/>
      <c r="H65" s="25"/>
      <c r="I65" s="25"/>
      <c r="J65" s="25"/>
      <c r="K65" s="26"/>
      <c r="L65" s="27"/>
    </row>
    <row r="66" spans="1:12" x14ac:dyDescent="0.25">
      <c r="A66" s="13" t="s">
        <v>34</v>
      </c>
      <c r="B66" s="13"/>
      <c r="C66" s="13"/>
      <c r="D66" s="13"/>
      <c r="E66" s="21">
        <f>E7/8</f>
        <v>12.125</v>
      </c>
      <c r="F66" s="21"/>
      <c r="G66" s="21">
        <f>G7/7</f>
        <v>17.428571428571427</v>
      </c>
      <c r="H66" s="21"/>
      <c r="I66" s="21">
        <f>I7/7</f>
        <v>14.049999999999999</v>
      </c>
      <c r="J66" s="21"/>
      <c r="K66" s="22">
        <f>K7/7</f>
        <v>17.428571428571427</v>
      </c>
      <c r="L66" s="23"/>
    </row>
    <row r="67" spans="1:12" x14ac:dyDescent="0.25">
      <c r="A67" s="11" t="s">
        <v>35</v>
      </c>
      <c r="B67" s="11"/>
      <c r="C67" s="11"/>
      <c r="D67" s="11"/>
      <c r="E67" s="21"/>
      <c r="F67" s="21"/>
      <c r="G67" s="21"/>
      <c r="H67" s="21"/>
      <c r="I67" s="21"/>
      <c r="J67" s="21"/>
      <c r="K67" s="22"/>
      <c r="L67" s="23"/>
    </row>
    <row r="68" spans="1:12" x14ac:dyDescent="0.25">
      <c r="A68" s="17" t="s">
        <v>36</v>
      </c>
      <c r="B68" s="17"/>
      <c r="C68" s="17"/>
      <c r="D68" s="17"/>
      <c r="E68" s="21"/>
      <c r="F68" s="21"/>
      <c r="G68" s="21"/>
      <c r="H68" s="21"/>
      <c r="I68" s="21"/>
      <c r="J68" s="21"/>
      <c r="K68" s="22"/>
      <c r="L68" s="23"/>
    </row>
    <row r="69" spans="1:12" x14ac:dyDescent="0.25">
      <c r="A69" s="4" t="s">
        <v>37</v>
      </c>
      <c r="B69" s="4"/>
      <c r="C69" s="4"/>
      <c r="D69" s="4"/>
      <c r="E69" s="21">
        <f>E7/E6</f>
        <v>8.8181818181818183</v>
      </c>
      <c r="F69" s="21"/>
      <c r="G69" s="21">
        <f>G7/G6</f>
        <v>11.090909090909092</v>
      </c>
      <c r="H69" s="21"/>
      <c r="I69" s="21">
        <f>I7/I6</f>
        <v>8.9409090909090896</v>
      </c>
      <c r="J69" s="21"/>
      <c r="K69" s="22">
        <f>K7/K6</f>
        <v>11.090909090909092</v>
      </c>
      <c r="L69" s="23"/>
    </row>
    <row r="70" spans="1:12" x14ac:dyDescent="0.25">
      <c r="A70" s="11" t="s">
        <v>35</v>
      </c>
      <c r="B70" s="11"/>
      <c r="C70" s="11"/>
      <c r="D70" s="11"/>
      <c r="E70" s="21"/>
      <c r="F70" s="21"/>
      <c r="G70" s="21"/>
      <c r="H70" s="21"/>
      <c r="I70" s="21"/>
      <c r="J70" s="21"/>
      <c r="K70" s="22"/>
      <c r="L70" s="23"/>
    </row>
    <row r="71" spans="1:12" x14ac:dyDescent="0.25">
      <c r="A71" s="24" t="s">
        <v>38</v>
      </c>
      <c r="B71" s="24"/>
      <c r="C71" s="24"/>
      <c r="D71" s="24"/>
      <c r="E71" s="21"/>
      <c r="F71" s="21"/>
      <c r="G71" s="21"/>
      <c r="H71" s="21"/>
      <c r="I71" s="21"/>
      <c r="J71" s="21"/>
      <c r="K71" s="22"/>
      <c r="L71" s="23"/>
    </row>
    <row r="72" spans="1:12" x14ac:dyDescent="0.25">
      <c r="A72" s="13" t="s">
        <v>39</v>
      </c>
      <c r="B72" s="13"/>
      <c r="C72" s="13"/>
      <c r="D72" s="13"/>
      <c r="E72" s="18">
        <f>E37/E36</f>
        <v>1</v>
      </c>
      <c r="F72" s="18"/>
      <c r="G72" s="18">
        <f>G37/G36</f>
        <v>0.41281334934580621</v>
      </c>
      <c r="H72" s="18"/>
      <c r="I72" s="18">
        <f>I37/I36</f>
        <v>1.0662220478619067</v>
      </c>
      <c r="J72" s="18"/>
      <c r="K72" s="19">
        <f>K37/K36</f>
        <v>0.77692307692307694</v>
      </c>
      <c r="L72" s="20"/>
    </row>
    <row r="73" spans="1:12" x14ac:dyDescent="0.25">
      <c r="A73" s="11" t="s">
        <v>40</v>
      </c>
      <c r="B73" s="11"/>
      <c r="C73" s="11"/>
      <c r="D73" s="11"/>
      <c r="E73" s="18"/>
      <c r="F73" s="18"/>
      <c r="G73" s="18"/>
      <c r="H73" s="18"/>
      <c r="I73" s="18"/>
      <c r="J73" s="18"/>
      <c r="K73" s="19"/>
      <c r="L73" s="20"/>
    </row>
    <row r="74" spans="1:12" x14ac:dyDescent="0.25">
      <c r="A74" s="17" t="s">
        <v>41</v>
      </c>
      <c r="B74" s="17"/>
      <c r="C74" s="17"/>
      <c r="D74" s="17"/>
      <c r="E74" s="18"/>
      <c r="F74" s="18"/>
      <c r="G74" s="18"/>
      <c r="H74" s="18"/>
      <c r="I74" s="18"/>
      <c r="J74" s="18"/>
      <c r="K74" s="19"/>
      <c r="L74" s="20"/>
    </row>
    <row r="75" spans="1:12" x14ac:dyDescent="0.25">
      <c r="A75" s="13" t="s">
        <v>42</v>
      </c>
      <c r="B75" s="13"/>
      <c r="C75" s="13"/>
      <c r="D75" s="13"/>
      <c r="E75" s="14">
        <f>E37/E8</f>
        <v>312.22935779816515</v>
      </c>
      <c r="F75" s="14"/>
      <c r="G75" s="14">
        <f>G37/G8</f>
        <v>146.21910447761195</v>
      </c>
      <c r="H75" s="14"/>
      <c r="I75" s="14">
        <f>I37/I8</f>
        <v>246.28908019936566</v>
      </c>
      <c r="J75" s="14"/>
      <c r="K75" s="15">
        <f>K37/K8</f>
        <v>205.76865671641792</v>
      </c>
      <c r="L75" s="16"/>
    </row>
    <row r="76" spans="1:12" x14ac:dyDescent="0.25">
      <c r="A76" s="11" t="s">
        <v>43</v>
      </c>
      <c r="B76" s="11"/>
      <c r="C76" s="11"/>
      <c r="D76" s="11"/>
      <c r="E76" s="14"/>
      <c r="F76" s="14"/>
      <c r="G76" s="14"/>
      <c r="H76" s="14"/>
      <c r="I76" s="14"/>
      <c r="J76" s="14"/>
      <c r="K76" s="15"/>
      <c r="L76" s="16"/>
    </row>
    <row r="77" spans="1:12" x14ac:dyDescent="0.25">
      <c r="A77" s="17" t="s">
        <v>35</v>
      </c>
      <c r="B77" s="17"/>
      <c r="C77" s="17"/>
      <c r="D77" s="17"/>
      <c r="E77" s="14"/>
      <c r="F77" s="14"/>
      <c r="G77" s="14"/>
      <c r="H77" s="14"/>
      <c r="I77" s="14"/>
      <c r="J77" s="14"/>
      <c r="K77" s="15"/>
      <c r="L77" s="16"/>
    </row>
    <row r="78" spans="1:12" ht="15.75" thickBot="1" x14ac:dyDescent="0.3">
      <c r="A78" s="4" t="s">
        <v>44</v>
      </c>
      <c r="B78" s="4"/>
      <c r="C78" s="4"/>
      <c r="D78" s="4"/>
      <c r="E78" s="5">
        <f>E37/E35</f>
        <v>9.1682444103692515E-3</v>
      </c>
      <c r="F78" s="5"/>
      <c r="G78" s="5">
        <f>G37/G35</f>
        <v>3.3940633744575055E-3</v>
      </c>
      <c r="H78" s="5"/>
      <c r="I78" s="5">
        <f>I37/I35</f>
        <v>5.0884525378886384E-3</v>
      </c>
      <c r="J78" s="6"/>
      <c r="K78" s="7">
        <f>K37/K35</f>
        <v>4.8917266608239631E-3</v>
      </c>
      <c r="L78" s="8"/>
    </row>
    <row r="79" spans="1:12" ht="15.75" thickBot="1" x14ac:dyDescent="0.3">
      <c r="A79" s="11" t="s">
        <v>43</v>
      </c>
      <c r="B79" s="11"/>
      <c r="C79" s="11"/>
      <c r="D79" s="11"/>
      <c r="E79" s="5"/>
      <c r="F79" s="5"/>
      <c r="G79" s="5"/>
      <c r="H79" s="5"/>
      <c r="I79" s="5"/>
      <c r="J79" s="6"/>
      <c r="K79" s="7"/>
      <c r="L79" s="8"/>
    </row>
    <row r="80" spans="1:12" ht="15.75" thickBot="1" x14ac:dyDescent="0.3">
      <c r="A80" s="12" t="s">
        <v>27</v>
      </c>
      <c r="B80" s="12"/>
      <c r="C80" s="12"/>
      <c r="D80" s="12"/>
      <c r="E80" s="5"/>
      <c r="F80" s="5"/>
      <c r="G80" s="5"/>
      <c r="H80" s="5"/>
      <c r="I80" s="5"/>
      <c r="J80" s="6"/>
      <c r="K80" s="9"/>
      <c r="L80" s="10"/>
    </row>
  </sheetData>
  <mergeCells count="195">
    <mergeCell ref="A1:J1"/>
    <mergeCell ref="A2:L2"/>
    <mergeCell ref="A3:L3"/>
    <mergeCell ref="A4:D4"/>
    <mergeCell ref="E4:F4"/>
    <mergeCell ref="G4:H4"/>
    <mergeCell ref="I4:J4"/>
    <mergeCell ref="K4:L4"/>
    <mergeCell ref="A5:D5"/>
    <mergeCell ref="E5:F5"/>
    <mergeCell ref="G5:H5"/>
    <mergeCell ref="I5:J5"/>
    <mergeCell ref="K5:L5"/>
    <mergeCell ref="A6:D6"/>
    <mergeCell ref="E6:F6"/>
    <mergeCell ref="G6:H6"/>
    <mergeCell ref="I6:J6"/>
    <mergeCell ref="K6:L6"/>
    <mergeCell ref="A7:D7"/>
    <mergeCell ref="E7:F7"/>
    <mergeCell ref="G7:H7"/>
    <mergeCell ref="I7:J7"/>
    <mergeCell ref="K7:L7"/>
    <mergeCell ref="A8:D8"/>
    <mergeCell ref="E8:F8"/>
    <mergeCell ref="G8:H8"/>
    <mergeCell ref="I8:J8"/>
    <mergeCell ref="K8:L8"/>
    <mergeCell ref="A11:L11"/>
    <mergeCell ref="A12:D12"/>
    <mergeCell ref="E12:F12"/>
    <mergeCell ref="G12:H12"/>
    <mergeCell ref="I12:J12"/>
    <mergeCell ref="K12:L12"/>
    <mergeCell ref="A9:D9"/>
    <mergeCell ref="E9:F9"/>
    <mergeCell ref="G9:H9"/>
    <mergeCell ref="I9:J9"/>
    <mergeCell ref="K9:L9"/>
    <mergeCell ref="A10:L10"/>
    <mergeCell ref="A13:D13"/>
    <mergeCell ref="E13:F13"/>
    <mergeCell ref="G13:H13"/>
    <mergeCell ref="I13:J13"/>
    <mergeCell ref="K13:L13"/>
    <mergeCell ref="A14:D14"/>
    <mergeCell ref="E14:F14"/>
    <mergeCell ref="G14:H14"/>
    <mergeCell ref="I14:J14"/>
    <mergeCell ref="K14:L14"/>
    <mergeCell ref="A17:L17"/>
    <mergeCell ref="A18:L18"/>
    <mergeCell ref="A19:D19"/>
    <mergeCell ref="E19:F19"/>
    <mergeCell ref="G19:H19"/>
    <mergeCell ref="I19:J19"/>
    <mergeCell ref="K19:L19"/>
    <mergeCell ref="A15:D15"/>
    <mergeCell ref="E15:F15"/>
    <mergeCell ref="G15:H15"/>
    <mergeCell ref="I15:J15"/>
    <mergeCell ref="K15:L15"/>
    <mergeCell ref="A16:D16"/>
    <mergeCell ref="E16:F16"/>
    <mergeCell ref="G16:H16"/>
    <mergeCell ref="I16:J16"/>
    <mergeCell ref="K16:L16"/>
    <mergeCell ref="A20:D20"/>
    <mergeCell ref="E20:F20"/>
    <mergeCell ref="G20:H20"/>
    <mergeCell ref="I20:J20"/>
    <mergeCell ref="K20:L20"/>
    <mergeCell ref="A21:D21"/>
    <mergeCell ref="E21:F21"/>
    <mergeCell ref="G21:H21"/>
    <mergeCell ref="I21:J21"/>
    <mergeCell ref="K21:L21"/>
    <mergeCell ref="A24:L24"/>
    <mergeCell ref="A25:L25"/>
    <mergeCell ref="A26:D26"/>
    <mergeCell ref="E26:F26"/>
    <mergeCell ref="G26:H26"/>
    <mergeCell ref="I26:J26"/>
    <mergeCell ref="K26:L26"/>
    <mergeCell ref="A22:D22"/>
    <mergeCell ref="E22:F22"/>
    <mergeCell ref="G22:H22"/>
    <mergeCell ref="I22:J22"/>
    <mergeCell ref="K22:L22"/>
    <mergeCell ref="A23:D23"/>
    <mergeCell ref="E23:F23"/>
    <mergeCell ref="G23:H23"/>
    <mergeCell ref="I23:J23"/>
    <mergeCell ref="K23:L23"/>
    <mergeCell ref="A30:L30"/>
    <mergeCell ref="A33:L33"/>
    <mergeCell ref="A34:D34"/>
    <mergeCell ref="E34:F34"/>
    <mergeCell ref="G34:H34"/>
    <mergeCell ref="I34:J34"/>
    <mergeCell ref="K34:L34"/>
    <mergeCell ref="A27:D27"/>
    <mergeCell ref="E27:F27"/>
    <mergeCell ref="G27:H27"/>
    <mergeCell ref="I27:J27"/>
    <mergeCell ref="K27:L27"/>
    <mergeCell ref="A28:D28"/>
    <mergeCell ref="E28:F28"/>
    <mergeCell ref="G28:H28"/>
    <mergeCell ref="I28:J28"/>
    <mergeCell ref="K28:L28"/>
    <mergeCell ref="A35:D35"/>
    <mergeCell ref="E35:F35"/>
    <mergeCell ref="G35:H35"/>
    <mergeCell ref="I35:J35"/>
    <mergeCell ref="K35:L35"/>
    <mergeCell ref="A36:D36"/>
    <mergeCell ref="E36:F36"/>
    <mergeCell ref="G36:H36"/>
    <mergeCell ref="I36:J36"/>
    <mergeCell ref="K36:L36"/>
    <mergeCell ref="K53:L53"/>
    <mergeCell ref="A54:D54"/>
    <mergeCell ref="E54:F56"/>
    <mergeCell ref="G54:H56"/>
    <mergeCell ref="I54:J56"/>
    <mergeCell ref="K54:L56"/>
    <mergeCell ref="A37:D37"/>
    <mergeCell ref="E37:F37"/>
    <mergeCell ref="G37:H37"/>
    <mergeCell ref="I37:J37"/>
    <mergeCell ref="K37:L37"/>
    <mergeCell ref="A52:L52"/>
    <mergeCell ref="A55:D55"/>
    <mergeCell ref="A56:D56"/>
    <mergeCell ref="A57:D57"/>
    <mergeCell ref="E57:F59"/>
    <mergeCell ref="G57:H59"/>
    <mergeCell ref="I57:J59"/>
    <mergeCell ref="A53:D53"/>
    <mergeCell ref="E53:F53"/>
    <mergeCell ref="G53:H53"/>
    <mergeCell ref="I53:J53"/>
    <mergeCell ref="K57:L59"/>
    <mergeCell ref="A58:D58"/>
    <mergeCell ref="A59:D59"/>
    <mergeCell ref="A60:D60"/>
    <mergeCell ref="E60:F62"/>
    <mergeCell ref="G60:H62"/>
    <mergeCell ref="I60:J62"/>
    <mergeCell ref="K60:L62"/>
    <mergeCell ref="A61:D61"/>
    <mergeCell ref="A62:D62"/>
    <mergeCell ref="A66:D66"/>
    <mergeCell ref="E66:F68"/>
    <mergeCell ref="G66:H68"/>
    <mergeCell ref="I66:J68"/>
    <mergeCell ref="K66:L68"/>
    <mergeCell ref="A67:D67"/>
    <mergeCell ref="A68:D68"/>
    <mergeCell ref="A63:D63"/>
    <mergeCell ref="E63:F65"/>
    <mergeCell ref="G63:H65"/>
    <mergeCell ref="I63:J65"/>
    <mergeCell ref="K63:L65"/>
    <mergeCell ref="A64:D64"/>
    <mergeCell ref="A65:D65"/>
    <mergeCell ref="A72:D72"/>
    <mergeCell ref="E72:F74"/>
    <mergeCell ref="G72:H74"/>
    <mergeCell ref="I72:J74"/>
    <mergeCell ref="K72:L74"/>
    <mergeCell ref="A73:D73"/>
    <mergeCell ref="A74:D74"/>
    <mergeCell ref="A69:D69"/>
    <mergeCell ref="E69:F71"/>
    <mergeCell ref="G69:H71"/>
    <mergeCell ref="I69:J71"/>
    <mergeCell ref="K69:L71"/>
    <mergeCell ref="A70:D70"/>
    <mergeCell ref="A71:D71"/>
    <mergeCell ref="A78:D78"/>
    <mergeCell ref="E78:F80"/>
    <mergeCell ref="G78:H80"/>
    <mergeCell ref="I78:J80"/>
    <mergeCell ref="K78:L80"/>
    <mergeCell ref="A79:D79"/>
    <mergeCell ref="A80:D80"/>
    <mergeCell ref="A75:D75"/>
    <mergeCell ref="E75:F77"/>
    <mergeCell ref="G75:H77"/>
    <mergeCell ref="I75:J77"/>
    <mergeCell ref="K75:L77"/>
    <mergeCell ref="A76:D76"/>
    <mergeCell ref="A77:D7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AUSILIA FUMAGALLI</dc:creator>
  <cp:lastModifiedBy>GIUSEPPE LONGO</cp:lastModifiedBy>
  <cp:lastPrinted>2016-05-02T13:28:32Z</cp:lastPrinted>
  <dcterms:created xsi:type="dcterms:W3CDTF">2016-04-27T13:17:58Z</dcterms:created>
  <dcterms:modified xsi:type="dcterms:W3CDTF">2016-05-02T13:30:58Z</dcterms:modified>
</cp:coreProperties>
</file>